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9020" windowHeight="76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'Лист1'!$A$1:$K$78</definedName>
  </definedNames>
  <calcPr fullCalcOnLoad="1"/>
</workbook>
</file>

<file path=xl/sharedStrings.xml><?xml version="1.0" encoding="utf-8"?>
<sst xmlns="http://schemas.openxmlformats.org/spreadsheetml/2006/main" count="143" uniqueCount="130">
  <si>
    <t>Код бюджетной классификации</t>
  </si>
  <si>
    <t xml:space="preserve">Наименование статей бюджета </t>
  </si>
  <si>
    <t>1 01 00000 00 0000 000</t>
  </si>
  <si>
    <t>Налоги на прибыль, доходы</t>
  </si>
  <si>
    <t>из них:</t>
  </si>
  <si>
    <r>
      <t xml:space="preserve">1 01 </t>
    </r>
    <r>
      <rPr>
        <b/>
        <sz val="10"/>
        <rFont val="Times New Roman"/>
        <family val="1"/>
      </rPr>
      <t>02010</t>
    </r>
    <r>
      <rPr>
        <sz val="10"/>
        <rFont val="Times New Roman"/>
        <family val="1"/>
      </rPr>
      <t xml:space="preserve"> 01 0000 110</t>
    </r>
  </si>
  <si>
    <t>1 05 00000 00 0000 000</t>
  </si>
  <si>
    <t>Налоги на совокупный доход</t>
  </si>
  <si>
    <t>Единый сельскохозяйственный налог</t>
  </si>
  <si>
    <t>Задолженность и перерасчеты по отмененным налогам, 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</si>
  <si>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</si>
  <si>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</si>
  <si>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</si>
  <si>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Прочие неналоговые доходы</t>
  </si>
  <si>
    <t>1 00 00000 00 0000 000</t>
  </si>
  <si>
    <t>2 00 00000 00 0000 000</t>
  </si>
  <si>
    <t>ВСЕГО ДОХОДЫ:</t>
  </si>
  <si>
    <t>0100</t>
  </si>
  <si>
    <t xml:space="preserve">Общегосударственные вопросы </t>
  </si>
  <si>
    <t>в том числе:</t>
  </si>
  <si>
    <t>0102</t>
  </si>
  <si>
    <t>Функционирование высшего должностного лица субъекта РФ и муниципального образования</t>
  </si>
  <si>
    <t>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</si>
  <si>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</si>
  <si>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</si>
  <si>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(финансво-бюджетного) надзора</t>
  </si>
  <si>
    <t>Резервные фонды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</si>
  <si>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</si>
  <si>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</si>
  <si>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</si>
  <si>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</si>
  <si>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</si>
  <si>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</si>
  <si>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</si>
  <si>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</si>
  <si>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</si>
  <si>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</si>
  <si>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</si>
  <si>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</si>
  <si>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</si>
  <si>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</si>
  <si>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0900</t>
  </si>
  <si>
    <t>0902</t>
  </si>
  <si>
    <t>Амбулаторная помощь</t>
  </si>
  <si>
    <t>Физическая культура и спорт</t>
  </si>
  <si>
    <t>Другие вопросы  в области здравоохранения, физической культуры и спорта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</si>
  <si>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</si>
  <si>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</si>
  <si>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</si>
  <si>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</si>
  <si>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</si>
  <si>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</si>
  <si>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</si>
  <si>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ВСЕГО РАСХОДЫ:</t>
  </si>
  <si>
    <t>ПРОФИЦИТ (+),  ДЕФИЦИТ (-):</t>
  </si>
  <si>
    <t>0501</t>
  </si>
  <si>
    <t>Жилищное хозяйство</t>
  </si>
  <si>
    <t>1 13 00000 00 0000 000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</si>
  <si>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</si>
  <si>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</si>
  <si>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</si>
  <si>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</si>
  <si>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</si>
  <si>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</si>
  <si>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</si>
  <si>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</si>
  <si>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</si>
  <si>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</si>
  <si>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0909</t>
  </si>
  <si>
    <t>Тариф ставка - 10</t>
  </si>
  <si>
    <t>ремонт тепло и водоснабж  -70</t>
  </si>
  <si>
    <t>соц-развитие села - 31,6</t>
  </si>
  <si>
    <t>Жилье дет-сир-92, опека--349</t>
  </si>
  <si>
    <t>Здравоохранение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</si>
  <si>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</si>
  <si>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1 01 </t>
    </r>
    <r>
      <rPr>
        <b/>
        <sz val="10"/>
        <rFont val="Times New Roman"/>
        <family val="1"/>
      </rPr>
      <t>02020</t>
    </r>
    <r>
      <rPr>
        <sz val="10"/>
        <rFont val="Times New Roman"/>
        <family val="1"/>
      </rPr>
      <t xml:space="preserve"> 01 0000 110</t>
    </r>
  </si>
  <si>
    <r>
      <t xml:space="preserve">1 01 </t>
    </r>
    <r>
      <rPr>
        <b/>
        <sz val="10"/>
        <rFont val="Times New Roman"/>
        <family val="1"/>
      </rPr>
      <t>02030</t>
    </r>
    <r>
      <rPr>
        <sz val="10"/>
        <rFont val="Times New Roman"/>
        <family val="1"/>
      </rPr>
      <t xml:space="preserve"> 01 0000 110</t>
    </r>
  </si>
  <si>
    <r>
      <t xml:space="preserve">1 11 </t>
    </r>
    <r>
      <rPr>
        <b/>
        <sz val="10"/>
        <rFont val="Times New Roman"/>
        <family val="1"/>
      </rPr>
      <t>07015</t>
    </r>
    <r>
      <rPr>
        <sz val="10"/>
        <rFont val="Times New Roman"/>
        <family val="1"/>
      </rPr>
      <t xml:space="preserve"> 05 0000 120</t>
    </r>
  </si>
  <si>
    <t>Темп роста к ожидаемому исполнению бюджета, %</t>
  </si>
  <si>
    <t>1 03 00000 00 0000 000</t>
  </si>
  <si>
    <t>Налоги на товары (работы, услуги), реализуемые на территории Российской Федерации</t>
  </si>
  <si>
    <t>1101</t>
  </si>
  <si>
    <t>Физическая культура</t>
  </si>
  <si>
    <t>Культура, кинематография</t>
  </si>
  <si>
    <t xml:space="preserve"> </t>
  </si>
  <si>
    <t>Налог на добычу общераспространенных полезных ископаемых</t>
  </si>
  <si>
    <t>1 09 00000 00 0000 000</t>
  </si>
  <si>
    <t>Доходы от оказания платных услуг (работ) и компенсации затрат государства</t>
  </si>
  <si>
    <t>ИТОГО БЕЗВОЗМЕЗДНЫЕ ПОСТУПЛЕНИЯ: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</si>
  <si>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</si>
  <si>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</si>
  <si>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</si>
  <si>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</si>
  <si>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0505</t>
  </si>
  <si>
    <t>Другие вопросы в области жилищно-коммунального хозяйства</t>
  </si>
  <si>
    <r>
      <t xml:space="preserve">1 03 </t>
    </r>
    <r>
      <rPr>
        <b/>
        <sz val="10"/>
        <rFont val="Times New Roman"/>
        <family val="1"/>
      </rPr>
      <t>02230</t>
    </r>
    <r>
      <rPr>
        <sz val="10"/>
        <rFont val="Times New Roman"/>
        <family val="1"/>
      </rPr>
      <t xml:space="preserve"> 01 0000 110</t>
    </r>
  </si>
  <si>
    <r>
      <t>1 03</t>
    </r>
    <r>
      <rPr>
        <b/>
        <sz val="10"/>
        <rFont val="Times New Roman"/>
        <family val="1"/>
      </rPr>
      <t xml:space="preserve"> 02240</t>
    </r>
    <r>
      <rPr>
        <sz val="10"/>
        <rFont val="Times New Roman"/>
        <family val="1"/>
      </rPr>
      <t xml:space="preserve"> 01 0000 110</t>
    </r>
  </si>
  <si>
    <r>
      <t xml:space="preserve">1 03 </t>
    </r>
    <r>
      <rPr>
        <b/>
        <sz val="10"/>
        <rFont val="Times New Roman"/>
        <family val="1"/>
      </rPr>
      <t>02250</t>
    </r>
    <r>
      <rPr>
        <sz val="10"/>
        <rFont val="Times New Roman"/>
        <family val="1"/>
      </rPr>
      <t xml:space="preserve"> 01 0000 110</t>
    </r>
  </si>
  <si>
    <r>
      <t xml:space="preserve">1 03 </t>
    </r>
    <r>
      <rPr>
        <b/>
        <sz val="10"/>
        <rFont val="Times New Roman"/>
        <family val="1"/>
      </rPr>
      <t>02260</t>
    </r>
    <r>
      <rPr>
        <sz val="10"/>
        <rFont val="Times New Roman"/>
        <family val="1"/>
      </rPr>
      <t xml:space="preserve"> 01 0000 110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</si>
  <si>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</si>
  <si>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</si>
  <si>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 xml:space="preserve">1 05 </t>
    </r>
    <r>
      <rPr>
        <b/>
        <sz val="10"/>
        <rFont val="Times New Roman"/>
        <family val="1"/>
      </rPr>
      <t>03000</t>
    </r>
    <r>
      <rPr>
        <sz val="10"/>
        <rFont val="Times New Roman"/>
        <family val="1"/>
      </rPr>
      <t xml:space="preserve"> 01 0000 110</t>
    </r>
  </si>
  <si>
    <t>Дотации бюджетам бюджетной системы Российской Федерации</t>
  </si>
  <si>
    <t>НАЛОГОВЫЕ И НЕНАЛОГОВЫЕ ДОХОДЫ:</t>
  </si>
  <si>
    <t>Субвенции бюджетам бюджетной системы Российской Федерации</t>
  </si>
  <si>
    <t>Иные межбюджетные трансферты</t>
  </si>
  <si>
    <r>
      <t xml:space="preserve">2 02 </t>
    </r>
    <r>
      <rPr>
        <b/>
        <sz val="10"/>
        <rFont val="Times New Roman"/>
        <family val="1"/>
      </rPr>
      <t>10000</t>
    </r>
    <r>
      <rPr>
        <sz val="10"/>
        <rFont val="Times New Roman"/>
        <family val="1"/>
      </rPr>
      <t xml:space="preserve"> 00 0000 151</t>
    </r>
  </si>
  <si>
    <r>
      <t xml:space="preserve">2 02 </t>
    </r>
    <r>
      <rPr>
        <b/>
        <sz val="10"/>
        <rFont val="Times New Roman"/>
        <family val="1"/>
      </rPr>
      <t>30000</t>
    </r>
    <r>
      <rPr>
        <sz val="10"/>
        <rFont val="Times New Roman"/>
        <family val="1"/>
      </rPr>
      <t xml:space="preserve"> 00 0000 151</t>
    </r>
  </si>
  <si>
    <r>
      <t xml:space="preserve">2 02 </t>
    </r>
    <r>
      <rPr>
        <b/>
        <sz val="10"/>
        <rFont val="Times New Roman"/>
        <family val="1"/>
      </rPr>
      <t>40000</t>
    </r>
    <r>
      <rPr>
        <sz val="10"/>
        <rFont val="Times New Roman"/>
        <family val="1"/>
      </rPr>
      <t xml:space="preserve"> 00 0000 151</t>
    </r>
  </si>
  <si>
    <t>1 06 00000 00 0000 000</t>
  </si>
  <si>
    <t>Налоги на имущество</t>
  </si>
  <si>
    <t>Налог на имущество физических лиц</t>
  </si>
  <si>
    <t>Земельный налог</t>
  </si>
  <si>
    <r>
      <t xml:space="preserve">1 11 </t>
    </r>
    <r>
      <rPr>
        <b/>
        <sz val="10"/>
        <rFont val="Times New Roman"/>
        <family val="1"/>
      </rPr>
      <t>05035</t>
    </r>
    <r>
      <rPr>
        <sz val="10"/>
        <rFont val="Times New Roman"/>
        <family val="1"/>
      </rPr>
      <t xml:space="preserve"> 10 0000 120</t>
    </r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</si>
  <si>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</si>
  <si>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r>
      <t xml:space="preserve">1 11 </t>
    </r>
    <r>
      <rPr>
        <b/>
        <sz val="10"/>
        <rFont val="Times New Roman"/>
        <family val="1"/>
      </rPr>
      <t>09045</t>
    </r>
    <r>
      <rPr>
        <sz val="10"/>
        <rFont val="Times New Roman"/>
        <family val="1"/>
      </rPr>
      <t xml:space="preserve"> 10 0000 120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</si>
  <si>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</si>
  <si>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</si>
  <si>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</si>
  <si>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</si>
  <si>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</si>
  <si>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</si>
  <si>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r>
      <t xml:space="preserve">1 17 </t>
    </r>
    <r>
      <rPr>
        <b/>
        <sz val="10"/>
        <rFont val="Times New Roman"/>
        <family val="1"/>
      </rPr>
      <t>05050</t>
    </r>
    <r>
      <rPr>
        <sz val="10"/>
        <rFont val="Times New Roman"/>
        <family val="1"/>
      </rPr>
      <t xml:space="preserve"> 10 0000 180</t>
    </r>
  </si>
  <si>
    <r>
      <t xml:space="preserve">1 06 </t>
    </r>
    <r>
      <rPr>
        <b/>
        <sz val="10"/>
        <rFont val="Times New Roman"/>
        <family val="1"/>
      </rPr>
      <t>01000</t>
    </r>
    <r>
      <rPr>
        <sz val="10"/>
        <rFont val="Times New Roman"/>
        <family val="1"/>
      </rPr>
      <t xml:space="preserve"> 00 0000 110</t>
    </r>
  </si>
  <si>
    <r>
      <t xml:space="preserve">1 06 </t>
    </r>
    <r>
      <rPr>
        <b/>
        <sz val="10"/>
        <rFont val="Times New Roman"/>
        <family val="1"/>
      </rPr>
      <t>06000</t>
    </r>
    <r>
      <rPr>
        <sz val="10"/>
        <rFont val="Times New Roman"/>
        <family val="1"/>
      </rPr>
      <t xml:space="preserve"> 00 0000 110</t>
    </r>
  </si>
  <si>
    <t>Оценка ожидаемого исполнения бюджета муниципального образования "Коломинское сельское поселение" за 2019 год</t>
  </si>
  <si>
    <t>План на 2019 год по состоянию на 01.09.2019 года, тыс.руб.</t>
  </si>
  <si>
    <t>Исполнено на 01.09.2019 года, тыс.руб.</t>
  </si>
  <si>
    <t>Ожидаемое исполнение за 2019 год, тыс.руб.</t>
  </si>
  <si>
    <t>Проект бюджета на 2020 год, тыс.руб.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</si>
</sst>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88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8" fontId="0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2" sqref="D82"/>
    </sheetView>
  </sheetViews>
  <sheetFormatPr defaultColWidth="9.140625" defaultRowHeight="12.75"/>
  <cols>
    <col min="1" max="1" width="20.7109375" style="0" customWidth="1"/>
    <col min="2" max="2" width="64.8515625" style="0" customWidth="1"/>
    <col min="3" max="3" width="14.140625" style="0" customWidth="1"/>
    <col min="4" max="4" width="13.00390625" style="0" customWidth="1"/>
    <col min="5" max="5" width="12.8515625" style="0" customWidth="1"/>
    <col min="6" max="6" width="11.8515625" style="0" customWidth="1"/>
    <col min="7" max="7" width="12.00390625" style="0" customWidth="1"/>
    <col min="8" max="8" width="0" style="0" hidden="1" customWidth="1"/>
    <col min="9" max="10" width="11.28125" style="0" hidden="1" customWidth="1"/>
    <col min="11" max="11" width="10.28125" style="0" hidden="1" customWidth="1"/>
    <col min="12" max="18" width="0" style="0" hidden="1" customWidth="1"/>
  </cols>
  <sheetData>
    <row r="1" spans="1:7" ht="12.75" hidden="1">
      <c r="A1" s="5"/>
      <c r="B1" s="5"/>
      <c r="C1" s="5"/>
      <c r="D1" s="5"/>
      <c r="E1" s="5"/>
      <c r="F1" s="5"/>
      <c r="G1" s="5"/>
    </row>
    <row r="2" spans="1:7" ht="15" customHeight="1">
      <c r="A2" s="43" t="s">
        <v>125</v>
      </c>
      <c r="B2" s="44"/>
      <c r="C2" s="44"/>
      <c r="D2" s="44"/>
      <c r="E2" s="44"/>
      <c r="F2" s="44"/>
      <c r="G2" s="44"/>
    </row>
    <row r="3" spans="1:7" ht="12.75">
      <c r="A3" s="26"/>
      <c r="B3" s="26"/>
      <c r="C3" s="26"/>
      <c r="D3" s="26"/>
      <c r="E3" s="26"/>
      <c r="F3" s="26"/>
      <c r="G3" s="26"/>
    </row>
    <row r="4" spans="1:7" ht="12.75" customHeight="1">
      <c r="A4" s="49" t="s">
        <v>0</v>
      </c>
      <c r="B4" s="49" t="s">
        <v>1</v>
      </c>
      <c r="C4" s="52" t="s">
        <v>126</v>
      </c>
      <c r="D4" s="45" t="s">
        <v>127</v>
      </c>
      <c r="E4" s="47" t="s">
        <v>128</v>
      </c>
      <c r="F4" s="45" t="s">
        <v>129</v>
      </c>
      <c r="G4" s="47" t="s">
        <v>78</v>
      </c>
    </row>
    <row r="5" spans="1:7" ht="56.25" customHeight="1">
      <c r="A5" s="50"/>
      <c r="B5" s="50"/>
      <c r="C5" s="53"/>
      <c r="D5" s="51"/>
      <c r="E5" s="48"/>
      <c r="F5" s="46"/>
      <c r="G5" s="48"/>
    </row>
    <row r="6" spans="1:7" ht="12.75">
      <c r="A6" s="7" t="s">
        <v>2</v>
      </c>
      <c r="B6" s="8" t="s">
        <v>3</v>
      </c>
      <c r="C6" s="28">
        <f>SUM(C8:C10)</f>
        <v>704</v>
      </c>
      <c r="D6" s="28">
        <f>SUM(D8:D10)</f>
        <v>416.50000000000006</v>
      </c>
      <c r="E6" s="28">
        <f>SUM(E8:E10)</f>
        <v>710.9</v>
      </c>
      <c r="F6" s="28">
        <f>SUM(F8:F10)</f>
        <v>752.3</v>
      </c>
      <c r="G6" s="28">
        <f>F6/E6*100</f>
        <v>105.8236038824026</v>
      </c>
    </row>
    <row r="7" spans="1:7" ht="13.5">
      <c r="A7" s="1"/>
      <c r="B7" s="6" t="s">
        <v>4</v>
      </c>
      <c r="C7" s="39"/>
      <c r="D7" s="29"/>
      <c r="E7" s="39"/>
      <c r="F7" s="39"/>
      <c r="G7" s="39"/>
    </row>
    <row r="8" spans="1:7" ht="48.75" customHeight="1">
      <c r="A8" s="2" t="s">
        <v>5</v>
      </c>
      <c r="B8" s="24" t="s">
        <v>74</v>
      </c>
      <c r="C8" s="27">
        <v>704</v>
      </c>
      <c r="D8" s="27">
        <v>410.6</v>
      </c>
      <c r="E8" s="27">
        <v>704</v>
      </c>
      <c r="F8" s="27">
        <v>752.3</v>
      </c>
      <c r="G8" s="27">
        <f aca="true" t="shared" si="0" ref="G8:G16">F8/E8*100</f>
        <v>106.86079545454545</v>
      </c>
    </row>
    <row r="9" spans="1:7" ht="78" customHeight="1">
      <c r="A9" s="9" t="s">
        <v>75</v>
      </c>
      <c r="B9" s="24" t="s">
        <v>99</v>
      </c>
      <c r="C9" s="27">
        <v>0</v>
      </c>
      <c r="D9" s="27">
        <v>-0.9</v>
      </c>
      <c r="E9" s="27">
        <v>0.1</v>
      </c>
      <c r="F9" s="27">
        <v>0</v>
      </c>
      <c r="G9" s="27">
        <f t="shared" si="0"/>
        <v>0</v>
      </c>
    </row>
    <row r="10" spans="1:7" ht="29.25" customHeight="1">
      <c r="A10" s="9" t="s">
        <v>76</v>
      </c>
      <c r="B10" s="35" t="s">
        <v>100</v>
      </c>
      <c r="C10" s="27">
        <v>0</v>
      </c>
      <c r="D10" s="27">
        <v>6.8</v>
      </c>
      <c r="E10" s="27">
        <v>6.8</v>
      </c>
      <c r="F10" s="27">
        <v>0</v>
      </c>
      <c r="G10" s="27">
        <f t="shared" si="0"/>
        <v>0</v>
      </c>
    </row>
    <row r="11" spans="1:7" ht="25.5" customHeight="1">
      <c r="A11" s="10" t="s">
        <v>79</v>
      </c>
      <c r="B11" s="30" t="s">
        <v>80</v>
      </c>
      <c r="C11" s="28">
        <v>1355</v>
      </c>
      <c r="D11" s="28">
        <f>SUM(D12:D15)</f>
        <v>914.5999999999999</v>
      </c>
      <c r="E11" s="28">
        <f>SUM(E12:E15)</f>
        <v>1355</v>
      </c>
      <c r="F11" s="28">
        <f>SUM(F12:F15)</f>
        <v>1467</v>
      </c>
      <c r="G11" s="28">
        <f t="shared" si="0"/>
        <v>108.26568265682657</v>
      </c>
    </row>
    <row r="12" spans="1:7" ht="54" customHeight="1">
      <c r="A12" s="9" t="s">
        <v>95</v>
      </c>
      <c r="B12" s="35" t="s">
        <v>89</v>
      </c>
      <c r="C12" s="27">
        <v>595</v>
      </c>
      <c r="D12" s="27">
        <v>412.2</v>
      </c>
      <c r="E12" s="27">
        <v>595</v>
      </c>
      <c r="F12" s="27">
        <v>690</v>
      </c>
      <c r="G12" s="27">
        <f t="shared" si="0"/>
        <v>115.96638655462186</v>
      </c>
    </row>
    <row r="13" spans="1:7" ht="63" customHeight="1">
      <c r="A13" s="9" t="s">
        <v>96</v>
      </c>
      <c r="B13" s="34" t="s">
        <v>90</v>
      </c>
      <c r="C13" s="27">
        <v>4</v>
      </c>
      <c r="D13" s="27">
        <v>3.2</v>
      </c>
      <c r="E13" s="27">
        <v>4</v>
      </c>
      <c r="F13" s="27">
        <v>5</v>
      </c>
      <c r="G13" s="27">
        <f t="shared" si="0"/>
        <v>125</v>
      </c>
    </row>
    <row r="14" spans="1:19" ht="52.5" customHeight="1">
      <c r="A14" s="9" t="s">
        <v>97</v>
      </c>
      <c r="B14" s="35" t="s">
        <v>91</v>
      </c>
      <c r="C14" s="27">
        <v>875</v>
      </c>
      <c r="D14" s="27">
        <v>570.8</v>
      </c>
      <c r="E14" s="27">
        <v>875</v>
      </c>
      <c r="F14" s="27">
        <v>897</v>
      </c>
      <c r="G14" s="27">
        <f t="shared" si="0"/>
        <v>102.51428571428572</v>
      </c>
      <c r="S14" s="23"/>
    </row>
    <row r="15" spans="1:19" ht="54" customHeight="1">
      <c r="A15" s="9" t="s">
        <v>98</v>
      </c>
      <c r="B15" s="35" t="s">
        <v>92</v>
      </c>
      <c r="C15" s="27">
        <v>-119</v>
      </c>
      <c r="D15" s="27">
        <v>-71.6</v>
      </c>
      <c r="E15" s="27">
        <v>-119</v>
      </c>
      <c r="F15" s="27">
        <v>-125</v>
      </c>
      <c r="G15" s="27">
        <v>0</v>
      </c>
      <c r="S15" s="23"/>
    </row>
    <row r="16" spans="1:7" ht="16.5" customHeight="1">
      <c r="A16" s="7" t="s">
        <v>6</v>
      </c>
      <c r="B16" s="31" t="s">
        <v>7</v>
      </c>
      <c r="C16" s="28">
        <f>SUM(C18:C18)</f>
        <v>11</v>
      </c>
      <c r="D16" s="28">
        <f>SUM(D18:D18)</f>
        <v>0</v>
      </c>
      <c r="E16" s="28">
        <f>SUM(E18:E18)</f>
        <v>11</v>
      </c>
      <c r="F16" s="28">
        <f>SUM(F18:F18)</f>
        <v>11</v>
      </c>
      <c r="G16" s="28">
        <f t="shared" si="0"/>
        <v>100</v>
      </c>
    </row>
    <row r="17" spans="1:7" ht="12.75">
      <c r="A17" s="3"/>
      <c r="B17" s="32" t="s">
        <v>4</v>
      </c>
      <c r="C17" s="27"/>
      <c r="D17" s="27"/>
      <c r="E17" s="29"/>
      <c r="F17" s="29"/>
      <c r="G17" s="28"/>
    </row>
    <row r="18" spans="1:7" ht="12.75">
      <c r="A18" s="2" t="s">
        <v>101</v>
      </c>
      <c r="B18" s="36" t="s">
        <v>8</v>
      </c>
      <c r="C18" s="27">
        <v>11</v>
      </c>
      <c r="D18" s="27">
        <v>0</v>
      </c>
      <c r="E18" s="27">
        <v>11</v>
      </c>
      <c r="F18" s="27">
        <v>11</v>
      </c>
      <c r="G18" s="27">
        <f>F18/E18*100</f>
        <v>100</v>
      </c>
    </row>
    <row r="19" spans="1:7" ht="15.75" customHeight="1" hidden="1">
      <c r="A19" s="7" t="s">
        <v>58</v>
      </c>
      <c r="B19" s="31" t="s">
        <v>59</v>
      </c>
      <c r="C19" s="28">
        <f>SUM(C20)</f>
        <v>0</v>
      </c>
      <c r="D19" s="28">
        <f>SUM(D20)</f>
        <v>0</v>
      </c>
      <c r="E19" s="28">
        <f>SUM(E20)</f>
        <v>0</v>
      </c>
      <c r="F19" s="28">
        <f>SUM(F20)</f>
        <v>0</v>
      </c>
      <c r="G19" s="28" t="e">
        <f>F19/E19*100</f>
        <v>#DIV/0!</v>
      </c>
    </row>
    <row r="20" spans="1:7" ht="16.5" customHeight="1" hidden="1">
      <c r="A20" s="2" t="s">
        <v>60</v>
      </c>
      <c r="B20" s="32" t="s">
        <v>85</v>
      </c>
      <c r="C20" s="27">
        <v>0</v>
      </c>
      <c r="D20" s="27">
        <v>0</v>
      </c>
      <c r="E20" s="27">
        <v>0</v>
      </c>
      <c r="F20" s="27">
        <v>0</v>
      </c>
      <c r="G20" s="27" t="e">
        <f>F20/E20*100</f>
        <v>#DIV/0!</v>
      </c>
    </row>
    <row r="21" spans="1:19" ht="0.75" customHeight="1" hidden="1">
      <c r="A21" s="7" t="s">
        <v>86</v>
      </c>
      <c r="B21" s="31" t="s">
        <v>9</v>
      </c>
      <c r="C21" s="28">
        <v>0</v>
      </c>
      <c r="D21" s="28">
        <v>0</v>
      </c>
      <c r="E21" s="28">
        <v>0</v>
      </c>
      <c r="F21" s="28">
        <v>0</v>
      </c>
      <c r="G21" s="27" t="e">
        <f>F21/E21*100</f>
        <v>#DIV/0!</v>
      </c>
      <c r="S21" t="s">
        <v>84</v>
      </c>
    </row>
    <row r="22" spans="1:7" ht="12.75" customHeight="1">
      <c r="A22" s="7" t="s">
        <v>109</v>
      </c>
      <c r="B22" s="31" t="s">
        <v>110</v>
      </c>
      <c r="C22" s="28">
        <v>126</v>
      </c>
      <c r="D22" s="28">
        <v>63.1</v>
      </c>
      <c r="E22" s="28">
        <v>126</v>
      </c>
      <c r="F22" s="28">
        <v>195.4</v>
      </c>
      <c r="G22" s="28">
        <v>159.4</v>
      </c>
    </row>
    <row r="23" spans="1:7" ht="12.75" customHeight="1">
      <c r="A23" s="7"/>
      <c r="B23" s="32" t="s">
        <v>4</v>
      </c>
      <c r="C23" s="28"/>
      <c r="D23" s="28"/>
      <c r="E23" s="28"/>
      <c r="F23" s="28"/>
      <c r="G23" s="27"/>
    </row>
    <row r="24" spans="1:7" ht="13.5" customHeight="1">
      <c r="A24" s="2" t="s">
        <v>123</v>
      </c>
      <c r="B24" s="32" t="s">
        <v>111</v>
      </c>
      <c r="C24" s="27">
        <v>85.9</v>
      </c>
      <c r="D24" s="27">
        <v>48</v>
      </c>
      <c r="E24" s="27">
        <v>85.9</v>
      </c>
      <c r="F24" s="27">
        <v>156.7</v>
      </c>
      <c r="G24" s="27">
        <v>182.4</v>
      </c>
    </row>
    <row r="25" spans="1:7" ht="12.75" customHeight="1">
      <c r="A25" s="2" t="s">
        <v>124</v>
      </c>
      <c r="B25" s="32" t="s">
        <v>112</v>
      </c>
      <c r="C25" s="27">
        <v>40.1</v>
      </c>
      <c r="D25" s="27">
        <v>15.1</v>
      </c>
      <c r="E25" s="27">
        <v>40.1</v>
      </c>
      <c r="F25" s="27">
        <v>38.7</v>
      </c>
      <c r="G25" s="27">
        <v>110</v>
      </c>
    </row>
    <row r="26" spans="1:7" ht="25.5">
      <c r="A26" s="7" t="s">
        <v>10</v>
      </c>
      <c r="B26" s="31" t="s">
        <v>11</v>
      </c>
      <c r="C26" s="28">
        <v>341</v>
      </c>
      <c r="D26" s="28">
        <f>SUM(D28:D30)</f>
        <v>83.9</v>
      </c>
      <c r="E26" s="28">
        <f>SUM(E28:E30)</f>
        <v>341</v>
      </c>
      <c r="F26" s="28">
        <f>SUM(F28:F30)</f>
        <v>325.6</v>
      </c>
      <c r="G26" s="28">
        <f>F26/E26*100</f>
        <v>95.48387096774195</v>
      </c>
    </row>
    <row r="27" spans="1:7" ht="12.75">
      <c r="A27" s="3"/>
      <c r="B27" s="32" t="s">
        <v>4</v>
      </c>
      <c r="C27" s="27"/>
      <c r="D27" s="27"/>
      <c r="E27" s="29"/>
      <c r="F27" s="29"/>
      <c r="G27" s="29"/>
    </row>
    <row r="28" spans="1:7" ht="51.75" customHeight="1">
      <c r="A28" s="2" t="s">
        <v>113</v>
      </c>
      <c r="B28" s="36" t="s">
        <v>114</v>
      </c>
      <c r="C28" s="27">
        <v>157.2</v>
      </c>
      <c r="D28" s="27">
        <v>53.5</v>
      </c>
      <c r="E28" s="27">
        <v>157.2</v>
      </c>
      <c r="F28" s="27">
        <v>163</v>
      </c>
      <c r="G28" s="27">
        <f>F28/E28*100</f>
        <v>103.68956743002545</v>
      </c>
    </row>
    <row r="29" spans="1:7" ht="40.5" customHeight="1" hidden="1">
      <c r="A29" s="9" t="s">
        <v>77</v>
      </c>
      <c r="B29" s="32" t="s">
        <v>61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ht="52.5" customHeight="1">
      <c r="A30" s="2" t="s">
        <v>115</v>
      </c>
      <c r="B30" s="36" t="s">
        <v>116</v>
      </c>
      <c r="C30" s="27">
        <v>183.8</v>
      </c>
      <c r="D30" s="27">
        <v>30.4</v>
      </c>
      <c r="E30" s="27">
        <v>183.8</v>
      </c>
      <c r="F30" s="27">
        <v>162.6</v>
      </c>
      <c r="G30" s="27">
        <f>F30/E30*100</f>
        <v>88.4657236126224</v>
      </c>
    </row>
    <row r="31" spans="1:7" ht="18" customHeight="1">
      <c r="A31" s="7" t="s">
        <v>57</v>
      </c>
      <c r="B31" s="31" t="s">
        <v>87</v>
      </c>
      <c r="C31" s="28">
        <v>75.7</v>
      </c>
      <c r="D31" s="28">
        <v>38</v>
      </c>
      <c r="E31" s="28">
        <v>222.6</v>
      </c>
      <c r="F31" s="28">
        <v>75.7</v>
      </c>
      <c r="G31" s="28">
        <f>F31/E31*100</f>
        <v>34.00718778077269</v>
      </c>
    </row>
    <row r="32" spans="1:7" ht="12.75" customHeight="1">
      <c r="A32" s="2" t="s">
        <v>117</v>
      </c>
      <c r="B32" s="32" t="s">
        <v>118</v>
      </c>
      <c r="C32" s="27">
        <v>75.7</v>
      </c>
      <c r="D32" s="27">
        <v>38</v>
      </c>
      <c r="E32" s="27">
        <v>75.7</v>
      </c>
      <c r="F32" s="27">
        <v>78.5</v>
      </c>
      <c r="G32" s="27">
        <v>103.7</v>
      </c>
    </row>
    <row r="33" spans="1:7" ht="26.25" customHeight="1">
      <c r="A33" s="2" t="s">
        <v>119</v>
      </c>
      <c r="B33" s="36" t="s">
        <v>120</v>
      </c>
      <c r="C33" s="27">
        <v>0</v>
      </c>
      <c r="D33" s="27">
        <v>0</v>
      </c>
      <c r="E33" s="27">
        <v>119.8</v>
      </c>
      <c r="F33" s="27">
        <v>0</v>
      </c>
      <c r="G33" s="27">
        <f>F33/E33*100</f>
        <v>0</v>
      </c>
    </row>
    <row r="34" spans="1:7" ht="12.75">
      <c r="A34" s="7" t="s">
        <v>12</v>
      </c>
      <c r="B34" s="31" t="s">
        <v>13</v>
      </c>
      <c r="C34" s="28">
        <f>SUM(C36:C36)</f>
        <v>60</v>
      </c>
      <c r="D34" s="28">
        <v>45.3</v>
      </c>
      <c r="E34" s="28">
        <f>SUM(E36:E36)</f>
        <v>60</v>
      </c>
      <c r="F34" s="28">
        <f>SUM(F36:F36)</f>
        <v>60</v>
      </c>
      <c r="G34" s="28">
        <f>F34/E34*100</f>
        <v>100</v>
      </c>
    </row>
    <row r="35" spans="1:7" ht="12.75">
      <c r="A35" s="3"/>
      <c r="B35" s="32" t="s">
        <v>4</v>
      </c>
      <c r="C35" s="27"/>
      <c r="D35" s="27"/>
      <c r="E35" s="27"/>
      <c r="F35" s="27"/>
      <c r="G35" s="27"/>
    </row>
    <row r="36" spans="1:7" ht="12.75">
      <c r="A36" s="2" t="s">
        <v>122</v>
      </c>
      <c r="B36" s="36" t="s">
        <v>121</v>
      </c>
      <c r="C36" s="27">
        <v>60</v>
      </c>
      <c r="D36" s="27">
        <v>45.3</v>
      </c>
      <c r="E36" s="27">
        <v>60</v>
      </c>
      <c r="F36" s="27">
        <v>60</v>
      </c>
      <c r="G36" s="27">
        <f aca="true" t="shared" si="1" ref="G36:G43">F36/E36*100</f>
        <v>100</v>
      </c>
    </row>
    <row r="37" spans="1:7" ht="12.75" customHeight="1">
      <c r="A37" s="7" t="s">
        <v>14</v>
      </c>
      <c r="B37" s="37" t="s">
        <v>103</v>
      </c>
      <c r="C37" s="28">
        <v>2661.7</v>
      </c>
      <c r="D37" s="28">
        <v>1561.4</v>
      </c>
      <c r="E37" s="28">
        <v>2621.4</v>
      </c>
      <c r="F37" s="28">
        <v>2890.7</v>
      </c>
      <c r="G37" s="28">
        <f t="shared" si="1"/>
        <v>110.27313649195085</v>
      </c>
    </row>
    <row r="38" spans="1:7" ht="14.25" customHeight="1">
      <c r="A38" s="9" t="s">
        <v>106</v>
      </c>
      <c r="B38" s="35" t="s">
        <v>102</v>
      </c>
      <c r="C38" s="27">
        <v>8893.8</v>
      </c>
      <c r="D38" s="27">
        <v>5929.2</v>
      </c>
      <c r="E38" s="27">
        <v>8893.8</v>
      </c>
      <c r="F38" s="27">
        <v>9399.7</v>
      </c>
      <c r="G38" s="27">
        <f t="shared" si="1"/>
        <v>105.68823225168096</v>
      </c>
    </row>
    <row r="39" spans="1:7" ht="15" customHeight="1">
      <c r="A39" s="9" t="s">
        <v>107</v>
      </c>
      <c r="B39" s="35" t="s">
        <v>104</v>
      </c>
      <c r="C39" s="40">
        <v>154.7</v>
      </c>
      <c r="D39" s="40">
        <v>102.9</v>
      </c>
      <c r="E39" s="40">
        <v>154.7</v>
      </c>
      <c r="F39" s="40">
        <v>0</v>
      </c>
      <c r="G39" s="27">
        <f t="shared" si="1"/>
        <v>0</v>
      </c>
    </row>
    <row r="40" spans="1:7" ht="14.25" customHeight="1">
      <c r="A40" s="9" t="s">
        <v>108</v>
      </c>
      <c r="B40" s="35" t="s">
        <v>105</v>
      </c>
      <c r="C40" s="40">
        <v>10052</v>
      </c>
      <c r="D40" s="40">
        <v>6066.6</v>
      </c>
      <c r="E40" s="40">
        <v>10052</v>
      </c>
      <c r="F40" s="40">
        <v>1810.2</v>
      </c>
      <c r="G40" s="27">
        <f t="shared" si="1"/>
        <v>18.008356545961004</v>
      </c>
    </row>
    <row r="41" spans="1:7" ht="12.75">
      <c r="A41" s="10" t="s">
        <v>15</v>
      </c>
      <c r="B41" s="38" t="s">
        <v>88</v>
      </c>
      <c r="C41" s="28">
        <f>SUM(C38:C40)</f>
        <v>19100.5</v>
      </c>
      <c r="D41" s="28">
        <v>12098.7</v>
      </c>
      <c r="E41" s="28">
        <f>SUM(E38:E40)</f>
        <v>19100.5</v>
      </c>
      <c r="F41" s="28">
        <f>SUM(F38:F40)</f>
        <v>11209.900000000001</v>
      </c>
      <c r="G41" s="28">
        <f t="shared" si="1"/>
        <v>58.689039553938386</v>
      </c>
    </row>
    <row r="42" spans="1:7" ht="12.75">
      <c r="A42" s="10"/>
      <c r="B42" s="38" t="s">
        <v>16</v>
      </c>
      <c r="C42" s="28">
        <f>SUM(C37,C41)</f>
        <v>21762.2</v>
      </c>
      <c r="D42" s="28">
        <f>SUM(D37,D41)</f>
        <v>13660.1</v>
      </c>
      <c r="E42" s="28">
        <f>SUM(E37,E41)</f>
        <v>21721.9</v>
      </c>
      <c r="F42" s="28">
        <f>SUM(F37,F41)</f>
        <v>14100.600000000002</v>
      </c>
      <c r="G42" s="28">
        <f t="shared" si="1"/>
        <v>64.91421100364148</v>
      </c>
    </row>
    <row r="43" spans="1:7" ht="12.75">
      <c r="A43" s="20" t="s">
        <v>17</v>
      </c>
      <c r="B43" s="30" t="s">
        <v>18</v>
      </c>
      <c r="C43" s="28">
        <f>SUM(C45:C49)</f>
        <v>5863.299999999999</v>
      </c>
      <c r="D43" s="28">
        <f>SUM(D45:D49)</f>
        <v>3542.9</v>
      </c>
      <c r="E43" s="28">
        <f>SUM(E45:E49)</f>
        <v>6538.2</v>
      </c>
      <c r="F43" s="28">
        <f>SUM(F45:F49)</f>
        <v>6197.6</v>
      </c>
      <c r="G43" s="28">
        <f t="shared" si="1"/>
        <v>94.79061515401793</v>
      </c>
    </row>
    <row r="44" spans="1:7" ht="12.75">
      <c r="A44" s="16"/>
      <c r="B44" s="33" t="s">
        <v>19</v>
      </c>
      <c r="C44" s="27"/>
      <c r="D44" s="27"/>
      <c r="E44" s="27"/>
      <c r="F44" s="27"/>
      <c r="G44" s="27"/>
    </row>
    <row r="45" spans="1:7" ht="25.5">
      <c r="A45" s="16" t="s">
        <v>20</v>
      </c>
      <c r="B45" s="17" t="s">
        <v>21</v>
      </c>
      <c r="C45" s="27">
        <v>873.3</v>
      </c>
      <c r="D45" s="27">
        <v>529.6</v>
      </c>
      <c r="E45" s="27">
        <f>C45</f>
        <v>873.3</v>
      </c>
      <c r="F45" s="27">
        <v>912.1</v>
      </c>
      <c r="G45" s="27">
        <f aca="true" t="shared" si="2" ref="G45:G52">F45/E45*100</f>
        <v>104.4429176686133</v>
      </c>
    </row>
    <row r="46" spans="1:7" ht="26.25" customHeight="1">
      <c r="A46" s="18" t="s">
        <v>22</v>
      </c>
      <c r="B46" s="14" t="s">
        <v>23</v>
      </c>
      <c r="C46" s="41">
        <v>4817.2</v>
      </c>
      <c r="D46" s="41">
        <v>2930.8</v>
      </c>
      <c r="E46" s="27">
        <v>5357.3</v>
      </c>
      <c r="F46" s="41">
        <v>5105.6</v>
      </c>
      <c r="G46" s="27">
        <f t="shared" si="2"/>
        <v>95.30173781569074</v>
      </c>
    </row>
    <row r="47" spans="1:7" ht="27" customHeight="1">
      <c r="A47" s="18" t="s">
        <v>24</v>
      </c>
      <c r="B47" s="14" t="s">
        <v>25</v>
      </c>
      <c r="C47" s="27">
        <v>12.9</v>
      </c>
      <c r="D47" s="27">
        <v>12.9</v>
      </c>
      <c r="E47" s="27">
        <f>C47</f>
        <v>12.9</v>
      </c>
      <c r="F47" s="27">
        <v>13.4</v>
      </c>
      <c r="G47" s="27">
        <f t="shared" si="2"/>
        <v>103.87596899224806</v>
      </c>
    </row>
    <row r="48" spans="1:7" ht="12.75">
      <c r="A48" s="16" t="s">
        <v>62</v>
      </c>
      <c r="B48" s="17" t="s">
        <v>26</v>
      </c>
      <c r="C48" s="27">
        <v>40</v>
      </c>
      <c r="D48" s="27">
        <v>0</v>
      </c>
      <c r="E48" s="27">
        <f>C48</f>
        <v>40</v>
      </c>
      <c r="F48" s="27">
        <v>40</v>
      </c>
      <c r="G48" s="27">
        <f t="shared" si="2"/>
        <v>100</v>
      </c>
    </row>
    <row r="49" spans="1:7" ht="12.75">
      <c r="A49" s="16" t="s">
        <v>63</v>
      </c>
      <c r="B49" s="17" t="s">
        <v>27</v>
      </c>
      <c r="C49" s="27">
        <v>119.9</v>
      </c>
      <c r="D49" s="27">
        <v>69.6</v>
      </c>
      <c r="E49" s="27">
        <v>254.7</v>
      </c>
      <c r="F49" s="27">
        <v>126.5</v>
      </c>
      <c r="G49" s="27">
        <f t="shared" si="2"/>
        <v>49.66627404789949</v>
      </c>
    </row>
    <row r="50" spans="1:7" s="13" customFormat="1" ht="12.75">
      <c r="A50" s="20" t="s">
        <v>64</v>
      </c>
      <c r="B50" s="11" t="s">
        <v>65</v>
      </c>
      <c r="C50" s="28">
        <f>C51</f>
        <v>154.7</v>
      </c>
      <c r="D50" s="28">
        <f>D51</f>
        <v>94.4</v>
      </c>
      <c r="E50" s="28">
        <f>E51</f>
        <v>154.7</v>
      </c>
      <c r="F50" s="28">
        <f>F51</f>
        <v>0</v>
      </c>
      <c r="G50" s="28">
        <f t="shared" si="2"/>
        <v>0</v>
      </c>
    </row>
    <row r="51" spans="1:7" ht="12.75">
      <c r="A51" s="15" t="s">
        <v>66</v>
      </c>
      <c r="B51" s="19" t="s">
        <v>67</v>
      </c>
      <c r="C51" s="27">
        <v>154.7</v>
      </c>
      <c r="D51" s="27">
        <v>94.4</v>
      </c>
      <c r="E51" s="27">
        <f>C51</f>
        <v>154.7</v>
      </c>
      <c r="F51" s="27">
        <v>0</v>
      </c>
      <c r="G51" s="27">
        <f t="shared" si="2"/>
        <v>0</v>
      </c>
    </row>
    <row r="52" spans="1:7" ht="12.75">
      <c r="A52" s="20" t="s">
        <v>28</v>
      </c>
      <c r="B52" s="11" t="s">
        <v>29</v>
      </c>
      <c r="C52" s="28">
        <f>SUM(C54:C54)</f>
        <v>5822.4</v>
      </c>
      <c r="D52" s="28">
        <f>SUM(D54:D54)</f>
        <v>1400.1</v>
      </c>
      <c r="E52" s="28">
        <f>SUM(E54:E54)</f>
        <v>5822.4</v>
      </c>
      <c r="F52" s="28">
        <f>SUM(F54:F54)</f>
        <v>1467</v>
      </c>
      <c r="G52" s="28">
        <f t="shared" si="2"/>
        <v>25.195795548227533</v>
      </c>
    </row>
    <row r="53" spans="1:7" ht="12.75">
      <c r="A53" s="21"/>
      <c r="B53" s="19" t="s">
        <v>19</v>
      </c>
      <c r="C53" s="27"/>
      <c r="D53" s="27"/>
      <c r="E53" s="27"/>
      <c r="F53" s="27"/>
      <c r="G53" s="27"/>
    </row>
    <row r="54" spans="1:7" ht="12.75">
      <c r="A54" s="15" t="s">
        <v>30</v>
      </c>
      <c r="B54" s="19" t="s">
        <v>31</v>
      </c>
      <c r="C54" s="27">
        <v>5822.4</v>
      </c>
      <c r="D54" s="27">
        <v>1400.1</v>
      </c>
      <c r="E54" s="27">
        <f>C54</f>
        <v>5822.4</v>
      </c>
      <c r="F54" s="27">
        <v>1467</v>
      </c>
      <c r="G54" s="27">
        <f>F54/E54*100</f>
        <v>25.195795548227533</v>
      </c>
    </row>
    <row r="55" spans="1:7" ht="12.75">
      <c r="A55" s="20" t="s">
        <v>32</v>
      </c>
      <c r="B55" s="11" t="s">
        <v>33</v>
      </c>
      <c r="C55" s="28">
        <v>1834.3</v>
      </c>
      <c r="D55" s="28">
        <v>856.7</v>
      </c>
      <c r="E55" s="28">
        <v>2283.2</v>
      </c>
      <c r="F55" s="28">
        <v>1458.7</v>
      </c>
      <c r="G55" s="28">
        <f>F55/E55*100</f>
        <v>63.888402242466725</v>
      </c>
    </row>
    <row r="56" spans="1:7" ht="12.75">
      <c r="A56" s="21"/>
      <c r="B56" s="19" t="s">
        <v>19</v>
      </c>
      <c r="C56" s="27"/>
      <c r="D56" s="27"/>
      <c r="E56" s="27"/>
      <c r="F56" s="29"/>
      <c r="G56" s="29"/>
    </row>
    <row r="57" spans="1:7" s="4" customFormat="1" ht="12.75">
      <c r="A57" s="15" t="s">
        <v>55</v>
      </c>
      <c r="B57" s="19" t="s">
        <v>56</v>
      </c>
      <c r="C57" s="27">
        <v>144</v>
      </c>
      <c r="D57" s="27">
        <v>76.2</v>
      </c>
      <c r="E57" s="27">
        <v>122</v>
      </c>
      <c r="F57" s="27">
        <v>65.7</v>
      </c>
      <c r="G57" s="27">
        <f>F57/E57*100</f>
        <v>53.85245901639345</v>
      </c>
    </row>
    <row r="58" spans="1:9" ht="12.75">
      <c r="A58" s="15" t="s">
        <v>34</v>
      </c>
      <c r="B58" s="19" t="s">
        <v>35</v>
      </c>
      <c r="C58" s="27">
        <v>448.1</v>
      </c>
      <c r="D58" s="27">
        <v>244.7</v>
      </c>
      <c r="E58" s="27">
        <f>C58</f>
        <v>448.1</v>
      </c>
      <c r="F58" s="27">
        <v>333.6</v>
      </c>
      <c r="G58" s="27">
        <f>F58/E58*100</f>
        <v>74.44766793126534</v>
      </c>
      <c r="I58" t="s">
        <v>70</v>
      </c>
    </row>
    <row r="59" spans="1:7" ht="14.25" customHeight="1">
      <c r="A59" s="15" t="s">
        <v>36</v>
      </c>
      <c r="B59" s="19" t="s">
        <v>37</v>
      </c>
      <c r="C59" s="27">
        <v>1242.2</v>
      </c>
      <c r="D59" s="27">
        <v>535.8</v>
      </c>
      <c r="E59" s="27">
        <f>C59</f>
        <v>1242.2</v>
      </c>
      <c r="F59" s="27">
        <v>1059.4</v>
      </c>
      <c r="G59" s="27">
        <f>F59/E59*100</f>
        <v>85.28417324102399</v>
      </c>
    </row>
    <row r="60" spans="1:7" ht="14.25" customHeight="1" hidden="1">
      <c r="A60" s="15" t="s">
        <v>93</v>
      </c>
      <c r="B60" s="19" t="s">
        <v>94</v>
      </c>
      <c r="C60" s="27">
        <v>0</v>
      </c>
      <c r="D60" s="27">
        <v>0</v>
      </c>
      <c r="E60" s="27">
        <f>C60</f>
        <v>0</v>
      </c>
      <c r="F60" s="27">
        <v>0</v>
      </c>
      <c r="G60" s="27" t="e">
        <f>F60/E60*100</f>
        <v>#DIV/0!</v>
      </c>
    </row>
    <row r="61" spans="1:7" ht="17.25" customHeight="1">
      <c r="A61" s="20" t="s">
        <v>38</v>
      </c>
      <c r="B61" s="11" t="s">
        <v>83</v>
      </c>
      <c r="C61" s="28">
        <v>7060</v>
      </c>
      <c r="D61" s="28">
        <v>4153.3</v>
      </c>
      <c r="E61" s="28">
        <v>6626.1</v>
      </c>
      <c r="F61" s="28">
        <v>3834.1</v>
      </c>
      <c r="G61" s="28">
        <f>F61/E61*100</f>
        <v>57.863600006036734</v>
      </c>
    </row>
    <row r="62" spans="1:7" ht="12.75">
      <c r="A62" s="21"/>
      <c r="B62" s="19" t="s">
        <v>19</v>
      </c>
      <c r="C62" s="27"/>
      <c r="D62" s="27"/>
      <c r="E62" s="27"/>
      <c r="F62" s="29"/>
      <c r="G62" s="29"/>
    </row>
    <row r="63" spans="1:9" ht="13.5" customHeight="1">
      <c r="A63" s="15" t="s">
        <v>39</v>
      </c>
      <c r="B63" s="19" t="s">
        <v>40</v>
      </c>
      <c r="C63" s="27">
        <v>7060</v>
      </c>
      <c r="D63" s="27">
        <v>4153.3</v>
      </c>
      <c r="E63" s="27">
        <f>C63</f>
        <v>7060</v>
      </c>
      <c r="F63" s="27">
        <v>3834.1</v>
      </c>
      <c r="G63" s="27">
        <f>F63/E63*100</f>
        <v>54.30736543909348</v>
      </c>
      <c r="I63" t="s">
        <v>69</v>
      </c>
    </row>
    <row r="64" spans="1:7" ht="12.75" hidden="1">
      <c r="A64" s="20" t="s">
        <v>41</v>
      </c>
      <c r="B64" s="11" t="s">
        <v>73</v>
      </c>
      <c r="C64" s="28">
        <f>SUM(C66:C67)</f>
        <v>0</v>
      </c>
      <c r="D64" s="28">
        <f>SUM(D66:D67)</f>
        <v>0</v>
      </c>
      <c r="E64" s="28">
        <f>SUM(E66:E67)</f>
        <v>0</v>
      </c>
      <c r="F64" s="28">
        <f>SUM(F66:F67)</f>
        <v>0</v>
      </c>
      <c r="G64" s="28" t="e">
        <f>F64/E64*100</f>
        <v>#DIV/0!</v>
      </c>
    </row>
    <row r="65" spans="1:7" ht="12.75" hidden="1">
      <c r="A65" s="15"/>
      <c r="B65" s="19" t="s">
        <v>19</v>
      </c>
      <c r="C65" s="27"/>
      <c r="D65" s="27"/>
      <c r="E65" s="27"/>
      <c r="F65" s="27"/>
      <c r="G65" s="27"/>
    </row>
    <row r="66" spans="1:18" ht="12.75" hidden="1">
      <c r="A66" s="15" t="s">
        <v>42</v>
      </c>
      <c r="B66" s="19" t="s">
        <v>43</v>
      </c>
      <c r="C66" s="27">
        <v>0</v>
      </c>
      <c r="D66" s="27">
        <v>0</v>
      </c>
      <c r="E66" s="27">
        <v>0</v>
      </c>
      <c r="F66" s="27">
        <v>0</v>
      </c>
      <c r="G66" s="27" t="e">
        <f>F66/E66*100</f>
        <v>#DIV/0!</v>
      </c>
      <c r="H66" s="27" t="e">
        <f aca="true" t="shared" si="3" ref="H66:R66">G66/F66*100</f>
        <v>#DIV/0!</v>
      </c>
      <c r="I66" s="27" t="e">
        <f t="shared" si="3"/>
        <v>#DIV/0!</v>
      </c>
      <c r="J66" s="27" t="e">
        <f t="shared" si="3"/>
        <v>#DIV/0!</v>
      </c>
      <c r="K66" s="27" t="e">
        <f t="shared" si="3"/>
        <v>#DIV/0!</v>
      </c>
      <c r="L66" s="27" t="e">
        <f t="shared" si="3"/>
        <v>#DIV/0!</v>
      </c>
      <c r="M66" s="27" t="e">
        <f t="shared" si="3"/>
        <v>#DIV/0!</v>
      </c>
      <c r="N66" s="27" t="e">
        <f t="shared" si="3"/>
        <v>#DIV/0!</v>
      </c>
      <c r="O66" s="27" t="e">
        <f t="shared" si="3"/>
        <v>#DIV/0!</v>
      </c>
      <c r="P66" s="27" t="e">
        <f t="shared" si="3"/>
        <v>#DIV/0!</v>
      </c>
      <c r="Q66" s="27" t="e">
        <f t="shared" si="3"/>
        <v>#DIV/0!</v>
      </c>
      <c r="R66" s="27" t="e">
        <f t="shared" si="3"/>
        <v>#DIV/0!</v>
      </c>
    </row>
    <row r="67" spans="1:7" ht="12.75" hidden="1">
      <c r="A67" s="15" t="s">
        <v>68</v>
      </c>
      <c r="B67" s="19" t="s">
        <v>45</v>
      </c>
      <c r="C67" s="27">
        <v>0</v>
      </c>
      <c r="D67" s="27">
        <v>0</v>
      </c>
      <c r="E67" s="27">
        <v>0</v>
      </c>
      <c r="F67" s="27">
        <v>0</v>
      </c>
      <c r="G67" s="27" t="e">
        <f>F67/E67*100</f>
        <v>#DIV/0!</v>
      </c>
    </row>
    <row r="68" spans="1:7" ht="12.75">
      <c r="A68" s="20" t="s">
        <v>46</v>
      </c>
      <c r="B68" s="11" t="s">
        <v>47</v>
      </c>
      <c r="C68" s="28">
        <v>776</v>
      </c>
      <c r="D68" s="28">
        <f>SUM(D70:D71)</f>
        <v>0</v>
      </c>
      <c r="E68" s="28">
        <f>SUM(E70:E71)</f>
        <v>465</v>
      </c>
      <c r="F68" s="28">
        <f>SUM(F70:F71)</f>
        <v>585.8</v>
      </c>
      <c r="G68" s="28">
        <f>F68/E68*100</f>
        <v>125.9784946236559</v>
      </c>
    </row>
    <row r="69" spans="1:7" ht="12.75">
      <c r="A69" s="15"/>
      <c r="B69" s="19" t="s">
        <v>19</v>
      </c>
      <c r="C69" s="27"/>
      <c r="D69" s="27"/>
      <c r="E69" s="27"/>
      <c r="F69" s="27"/>
      <c r="G69" s="27"/>
    </row>
    <row r="70" spans="1:9" ht="12.75">
      <c r="A70" s="15" t="s">
        <v>48</v>
      </c>
      <c r="B70" s="19" t="s">
        <v>49</v>
      </c>
      <c r="C70" s="27">
        <v>50</v>
      </c>
      <c r="D70" s="27">
        <v>0</v>
      </c>
      <c r="E70" s="27">
        <f>C70</f>
        <v>50</v>
      </c>
      <c r="F70" s="27">
        <v>0</v>
      </c>
      <c r="G70" s="27">
        <f>F70/E70*100</f>
        <v>0</v>
      </c>
      <c r="I70" t="s">
        <v>71</v>
      </c>
    </row>
    <row r="71" spans="1:9" ht="12.75">
      <c r="A71" s="15" t="s">
        <v>50</v>
      </c>
      <c r="B71" s="19" t="s">
        <v>51</v>
      </c>
      <c r="C71" s="27">
        <v>726</v>
      </c>
      <c r="D71" s="27">
        <v>0</v>
      </c>
      <c r="E71" s="27">
        <v>415</v>
      </c>
      <c r="F71" s="27">
        <v>585.8</v>
      </c>
      <c r="G71" s="27">
        <f>F71/E71*100</f>
        <v>141.15662650602408</v>
      </c>
      <c r="I71" t="s">
        <v>72</v>
      </c>
    </row>
    <row r="72" spans="1:7" ht="12.75">
      <c r="A72" s="20" t="s">
        <v>52</v>
      </c>
      <c r="B72" s="11" t="s">
        <v>44</v>
      </c>
      <c r="C72" s="28">
        <f>SUM(C74:C74)</f>
        <v>523.5</v>
      </c>
      <c r="D72" s="28">
        <f>SUM(D74:D74)</f>
        <v>310.1</v>
      </c>
      <c r="E72" s="28">
        <f>SUM(E74:E74)</f>
        <v>523.5</v>
      </c>
      <c r="F72" s="28">
        <f>SUM(F74:F74)</f>
        <v>557.4</v>
      </c>
      <c r="G72" s="28">
        <f>F72/E72*100</f>
        <v>106.47564469914039</v>
      </c>
    </row>
    <row r="73" spans="1:7" ht="12.75">
      <c r="A73" s="15"/>
      <c r="B73" s="19" t="s">
        <v>19</v>
      </c>
      <c r="C73" s="27"/>
      <c r="D73" s="27"/>
      <c r="E73" s="27"/>
      <c r="F73" s="27"/>
      <c r="G73" s="27"/>
    </row>
    <row r="74" spans="1:7" ht="12.75">
      <c r="A74" s="15" t="s">
        <v>81</v>
      </c>
      <c r="B74" s="19" t="s">
        <v>82</v>
      </c>
      <c r="C74" s="27">
        <v>523.5</v>
      </c>
      <c r="D74" s="27">
        <v>310.1</v>
      </c>
      <c r="E74" s="27">
        <f>C74</f>
        <v>523.5</v>
      </c>
      <c r="F74" s="27">
        <v>557.4</v>
      </c>
      <c r="G74" s="27">
        <f>F74/E74*100</f>
        <v>106.47564469914039</v>
      </c>
    </row>
    <row r="75" spans="1:8" ht="13.5">
      <c r="A75" s="22"/>
      <c r="B75" s="11" t="s">
        <v>53</v>
      </c>
      <c r="C75" s="28">
        <v>22034.2</v>
      </c>
      <c r="D75" s="28">
        <v>10357.5</v>
      </c>
      <c r="E75" s="28">
        <v>21215.3</v>
      </c>
      <c r="F75" s="28">
        <v>14100.6</v>
      </c>
      <c r="G75" s="28">
        <f>F75/E75*100</f>
        <v>66.46429699320774</v>
      </c>
      <c r="H75" s="12"/>
    </row>
    <row r="76" spans="1:7" ht="13.5">
      <c r="A76" s="22"/>
      <c r="B76" s="11" t="s">
        <v>54</v>
      </c>
      <c r="C76" s="28">
        <f>C42-C75</f>
        <v>-272</v>
      </c>
      <c r="D76" s="28">
        <f>D42-D75</f>
        <v>3302.6000000000004</v>
      </c>
      <c r="E76" s="28">
        <v>-506.6</v>
      </c>
      <c r="F76" s="28">
        <f>F42-F75</f>
        <v>0</v>
      </c>
      <c r="G76" s="28">
        <f>F76/E76*100</f>
        <v>0</v>
      </c>
    </row>
    <row r="77" spans="1:7" ht="12.75">
      <c r="A77" s="4"/>
      <c r="B77" s="4"/>
      <c r="C77" s="42"/>
      <c r="D77" s="42"/>
      <c r="E77" s="42"/>
      <c r="F77" s="4"/>
      <c r="G77" s="4"/>
    </row>
    <row r="78" spans="1:6" ht="12.75">
      <c r="A78" s="25" t="s">
        <v>84</v>
      </c>
      <c r="B78" t="s">
        <v>84</v>
      </c>
      <c r="C78" s="25" t="s">
        <v>84</v>
      </c>
      <c r="F78" s="12"/>
    </row>
    <row r="81" ht="12.75">
      <c r="E81" s="12"/>
    </row>
  </sheetData>
  <sheetProtection/>
  <mergeCells count="8">
    <mergeCell ref="A2:G2"/>
    <mergeCell ref="F4:F5"/>
    <mergeCell ref="G4:G5"/>
    <mergeCell ref="E4:E5"/>
    <mergeCell ref="A4:A5"/>
    <mergeCell ref="B4:B5"/>
    <mergeCell ref="D4:D5"/>
    <mergeCell ref="C4:C5"/>
  </mergeCells>
  <printOptions/>
  <pageMargins left="0.5118110236220472" right="0.4330708661417323" top="0.7480314960629921" bottom="0.31496062992125984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гыук</cp:lastModifiedBy>
  <cp:lastPrinted>2018-11-19T08:43:42Z</cp:lastPrinted>
  <dcterms:created xsi:type="dcterms:W3CDTF">1996-10-08T23:32:33Z</dcterms:created>
  <dcterms:modified xsi:type="dcterms:W3CDTF">2019-12-13T07:29:30Z</dcterms:modified>
  <cp:category/>
  <cp:version/>
  <cp:contentType/>
  <cp:contentStatus/>
</cp:coreProperties>
</file>